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<sst xmlns="http://schemas.openxmlformats.org/spreadsheetml/2006/main" count="57" uniqueCount="55">
  <si>
    <t>工程概算对比表</t>
  </si>
  <si>
    <t>序号</t>
  </si>
  <si>
    <t>工程项目及费用名称</t>
  </si>
  <si>
    <t>概算价值(万元)</t>
  </si>
  <si>
    <t>调整前</t>
  </si>
  <si>
    <t>调整后</t>
  </si>
  <si>
    <t>差额</t>
  </si>
  <si>
    <t>备注</t>
  </si>
  <si>
    <t>一</t>
  </si>
  <si>
    <t xml:space="preserve"> 工程费用 (小计)</t>
  </si>
  <si>
    <t xml:space="preserve"> 科研中心</t>
  </si>
  <si>
    <t>主要材料价格采用2025年第八期《合肥市建设工程市场价格信息》不含税价， 调整成品木门、硬泡聚氨酯、内墙面砖、地砖、聚合物乳液等价格，调整配电箱、壁式排风机、坐式大便器等卫生洁具、灯具等价格</t>
  </si>
  <si>
    <t xml:space="preserve"> 室外景观工程</t>
  </si>
  <si>
    <t>主要材料价格采用2025年第八期《合肥市建设工程市场价格信息》不含税价， 调整铁艺围墙价格</t>
  </si>
  <si>
    <t xml:space="preserve"> 室外排水工程</t>
  </si>
  <si>
    <t>主要材料价格采用2025年第八期《合肥市建设工程市场价格信息》不含税价， 取消市政接入</t>
  </si>
  <si>
    <t xml:space="preserve"> 室外绿化工程</t>
  </si>
  <si>
    <t>主要材料价格采用2025年第八期《合肥市建设工程市场价格信息》不含税价，取消整理绿地，调整草皮铺种价格</t>
  </si>
  <si>
    <t xml:space="preserve"> 室外安装工程</t>
  </si>
  <si>
    <t>主要材料价格采用2025年第八期《合肥市建设工程市场价格信息》不含税价</t>
  </si>
  <si>
    <t xml:space="preserve"> 土方工程</t>
  </si>
  <si>
    <t>调整挖填土方数量及弃土运距（15km）</t>
  </si>
  <si>
    <t xml:space="preserve"> 供配电工程</t>
  </si>
  <si>
    <t xml:space="preserve"> 基坑支护</t>
  </si>
  <si>
    <t xml:space="preserve"> 电梯</t>
  </si>
  <si>
    <t xml:space="preserve"> 充电桩</t>
  </si>
  <si>
    <t xml:space="preserve"> 太阳能光伏板</t>
  </si>
  <si>
    <t>太阳能光伏按设计容量计算</t>
  </si>
  <si>
    <t>二</t>
  </si>
  <si>
    <t xml:space="preserve"> 工程建设其他费用(小计)</t>
  </si>
  <si>
    <t xml:space="preserve"> 工程勘察设计费（含勘察、施工图审查费等）</t>
  </si>
  <si>
    <t>工程设计收费标准2002修订版</t>
  </si>
  <si>
    <t xml:space="preserve"> 城市配套费</t>
  </si>
  <si>
    <t>合政办[2013]61号</t>
  </si>
  <si>
    <t xml:space="preserve"> 建设单位管理费</t>
  </si>
  <si>
    <t>财建【2016】504号文</t>
  </si>
  <si>
    <t xml:space="preserve"> 第三方检测费</t>
  </si>
  <si>
    <t>工程费0.5%</t>
  </si>
  <si>
    <t xml:space="preserve"> 建设工程监理费 </t>
  </si>
  <si>
    <t>国家发改委价格[2007]670号</t>
  </si>
  <si>
    <t xml:space="preserve"> 高可靠性供电费</t>
  </si>
  <si>
    <t>皖价服（2004）223号</t>
  </si>
  <si>
    <t xml:space="preserve"> 场地准备费及临时设施费</t>
  </si>
  <si>
    <t xml:space="preserve"> 造价咨询费</t>
  </si>
  <si>
    <t>皖价服[2007]86号文</t>
  </si>
  <si>
    <t xml:space="preserve"> 供电设施建设费</t>
  </si>
  <si>
    <t>暂按1km</t>
  </si>
  <si>
    <t xml:space="preserve"> 水土保持费（含编制费）</t>
  </si>
  <si>
    <t>取消</t>
  </si>
  <si>
    <t>三</t>
  </si>
  <si>
    <t xml:space="preserve"> 预备费用(小计)</t>
  </si>
  <si>
    <t xml:space="preserve"> 基本预备费</t>
  </si>
  <si>
    <t>取费基数减少</t>
  </si>
  <si>
    <t>六</t>
  </si>
  <si>
    <t xml:space="preserve"> 建设项目概算总投资(总计)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</si>
</sst>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left" vertical="center" wrapText="1"/>
    </xf>
    <xf numFmtId="2" fontId="3" fillId="0" borderId="8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5_其他费用" xfId="49"/>
    <cellStyle name="常规 71_其他费用" xfId="50"/>
    <cellStyle name="常规 72_其他费用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abSelected="1" topLeftCell="A12" workbookViewId="0">
      <selection activeCell="I20" sqref="I20"/>
    </sheetView>
  </sheetViews>
  <sheetFormatPr defaultColWidth="9" defaultRowHeight="13.5" outlineLevelCol="5"/>
  <cols>
    <col min="1" max="1" width="4.75" style="2" customWidth="1"/>
    <col min="2" max="2" width="16.5" style="2" customWidth="1"/>
    <col min="3" max="3" width="12.25" style="2" customWidth="1"/>
    <col min="4" max="4" width="13.125" style="2" customWidth="1"/>
    <col min="5" max="5" width="11.625" style="3" customWidth="1"/>
    <col min="6" max="6" width="37.0666666666667" style="4" customWidth="1"/>
    <col min="7" max="8" width="9" style="2"/>
    <col min="9" max="9" width="10.375" style="2"/>
    <col min="10" max="11" width="9" style="2"/>
    <col min="12" max="12" width="13.75" style="2"/>
    <col min="13" max="16384" width="9" style="2"/>
  </cols>
  <sheetData>
    <row r="1" spans="1:5">
      <c r="A1" s="5" t="s">
        <v>0</v>
      </c>
      <c r="B1" s="5"/>
      <c r="C1" s="5"/>
      <c r="D1" s="5"/>
      <c r="E1" s="6"/>
    </row>
    <row r="2" spans="1:5">
      <c r="A2" s="5"/>
      <c r="B2" s="5"/>
      <c r="C2" s="5"/>
      <c r="D2" s="5"/>
      <c r="E2" s="6"/>
    </row>
    <row r="3" ht="50" customHeight="1" spans="1:6">
      <c r="A3" s="7" t="s">
        <v>1</v>
      </c>
      <c r="B3" s="8" t="s">
        <v>2</v>
      </c>
      <c r="C3" s="9" t="s">
        <v>3</v>
      </c>
      <c r="D3" s="10"/>
      <c r="E3" s="10"/>
      <c r="F3" s="11"/>
    </row>
    <row r="4" ht="50" customHeight="1" spans="1:6">
      <c r="A4" s="12"/>
      <c r="B4" s="13"/>
      <c r="C4" s="14" t="s">
        <v>4</v>
      </c>
      <c r="D4" s="15" t="s">
        <v>5</v>
      </c>
      <c r="E4" s="15" t="s">
        <v>6</v>
      </c>
      <c r="F4" s="16" t="s">
        <v>7</v>
      </c>
    </row>
    <row r="5" s="1" customFormat="1" ht="25" customHeight="1" spans="1:6">
      <c r="A5" s="17" t="s">
        <v>8</v>
      </c>
      <c r="B5" s="18" t="s">
        <v>9</v>
      </c>
      <c r="C5" s="19">
        <f>SUM(C6:C16)</f>
        <v>1391.57</v>
      </c>
      <c r="D5" s="20">
        <v>1349.34</v>
      </c>
      <c r="E5" s="20">
        <f>D5-C5</f>
        <v>-42.23</v>
      </c>
      <c r="F5" s="21"/>
    </row>
    <row r="6" s="2" customFormat="1" ht="60" customHeight="1" spans="1:6">
      <c r="A6" s="12">
        <v>1</v>
      </c>
      <c r="B6" s="22" t="s">
        <v>10</v>
      </c>
      <c r="C6" s="14">
        <v>988.68</v>
      </c>
      <c r="D6" s="15">
        <v>976.37</v>
      </c>
      <c r="E6" s="15">
        <f>D6-C6</f>
        <v>-12.31</v>
      </c>
      <c r="F6" s="23" t="s">
        <v>11</v>
      </c>
    </row>
    <row r="7" s="2" customFormat="1" ht="25" customHeight="1" spans="1:6">
      <c r="A7" s="12">
        <v>2</v>
      </c>
      <c r="B7" s="22" t="s">
        <v>12</v>
      </c>
      <c r="C7" s="14">
        <v>99.79</v>
      </c>
      <c r="D7" s="15">
        <v>91</v>
      </c>
      <c r="E7" s="15">
        <f t="shared" ref="E7:E17" si="0">D7-C7</f>
        <v>-8.79</v>
      </c>
      <c r="F7" s="23" t="s">
        <v>13</v>
      </c>
    </row>
    <row r="8" s="2" customFormat="1" ht="25" customHeight="1" spans="1:6">
      <c r="A8" s="12">
        <v>3</v>
      </c>
      <c r="B8" s="22" t="s">
        <v>14</v>
      </c>
      <c r="C8" s="14">
        <v>23.31</v>
      </c>
      <c r="D8" s="15">
        <v>23.31</v>
      </c>
      <c r="E8" s="15">
        <f t="shared" si="0"/>
        <v>0</v>
      </c>
      <c r="F8" s="23" t="s">
        <v>15</v>
      </c>
    </row>
    <row r="9" s="2" customFormat="1" ht="45" customHeight="1" spans="1:6">
      <c r="A9" s="12">
        <v>4</v>
      </c>
      <c r="B9" s="22" t="s">
        <v>16</v>
      </c>
      <c r="C9" s="14">
        <v>37.68</v>
      </c>
      <c r="D9" s="14">
        <v>37.06</v>
      </c>
      <c r="E9" s="15">
        <f t="shared" si="0"/>
        <v>-0.62</v>
      </c>
      <c r="F9" s="23" t="s">
        <v>17</v>
      </c>
    </row>
    <row r="10" s="2" customFormat="1" ht="25" customHeight="1" spans="1:6">
      <c r="A10" s="12">
        <v>5</v>
      </c>
      <c r="B10" s="22" t="s">
        <v>18</v>
      </c>
      <c r="C10" s="14">
        <v>9.05</v>
      </c>
      <c r="D10" s="14">
        <v>8.15</v>
      </c>
      <c r="E10" s="15">
        <f t="shared" si="0"/>
        <v>-0.9</v>
      </c>
      <c r="F10" s="23" t="s">
        <v>19</v>
      </c>
    </row>
    <row r="11" ht="25" customHeight="1" spans="1:6">
      <c r="A11" s="12">
        <v>6</v>
      </c>
      <c r="B11" s="22" t="s">
        <v>20</v>
      </c>
      <c r="C11" s="14">
        <v>19.56</v>
      </c>
      <c r="D11" s="14">
        <v>15.77</v>
      </c>
      <c r="E11" s="15">
        <f t="shared" si="0"/>
        <v>-3.79</v>
      </c>
      <c r="F11" s="23" t="s">
        <v>21</v>
      </c>
    </row>
    <row r="12" customFormat="1" ht="25" customHeight="1" spans="1:6">
      <c r="A12" s="12">
        <v>7</v>
      </c>
      <c r="B12" s="22" t="s">
        <v>22</v>
      </c>
      <c r="C12" s="14">
        <v>71.24</v>
      </c>
      <c r="D12" s="14">
        <v>69.82</v>
      </c>
      <c r="E12" s="15">
        <f t="shared" si="0"/>
        <v>-1.42</v>
      </c>
      <c r="F12" s="23" t="s">
        <v>19</v>
      </c>
    </row>
    <row r="13" customFormat="1" ht="25" customHeight="1" spans="1:6">
      <c r="A13" s="12">
        <v>8</v>
      </c>
      <c r="B13" s="22" t="s">
        <v>23</v>
      </c>
      <c r="C13" s="14">
        <v>17.76</v>
      </c>
      <c r="D13" s="14">
        <v>17.76</v>
      </c>
      <c r="E13" s="15">
        <f t="shared" si="0"/>
        <v>0</v>
      </c>
      <c r="F13" s="23"/>
    </row>
    <row r="14" customFormat="1" ht="25" customHeight="1" spans="1:6">
      <c r="A14" s="12">
        <v>9</v>
      </c>
      <c r="B14" s="22" t="s">
        <v>24</v>
      </c>
      <c r="C14" s="14">
        <v>60</v>
      </c>
      <c r="D14" s="14">
        <v>60</v>
      </c>
      <c r="E14" s="15">
        <f t="shared" si="0"/>
        <v>0</v>
      </c>
      <c r="F14" s="23"/>
    </row>
    <row r="15" customFormat="1" ht="25" customHeight="1" spans="1:6">
      <c r="A15" s="12">
        <v>10</v>
      </c>
      <c r="B15" s="22" t="s">
        <v>25</v>
      </c>
      <c r="C15" s="14">
        <v>1.5</v>
      </c>
      <c r="D15" s="14">
        <v>1.5</v>
      </c>
      <c r="E15" s="15">
        <f t="shared" si="0"/>
        <v>0</v>
      </c>
      <c r="F15" s="23"/>
    </row>
    <row r="16" s="2" customFormat="1" ht="25" customHeight="1" spans="1:6">
      <c r="A16" s="12">
        <v>11</v>
      </c>
      <c r="B16" s="22" t="s">
        <v>26</v>
      </c>
      <c r="C16" s="14">
        <v>63</v>
      </c>
      <c r="D16" s="14">
        <v>48.6</v>
      </c>
      <c r="E16" s="15">
        <f t="shared" si="0"/>
        <v>-14.4</v>
      </c>
      <c r="F16" s="23" t="s">
        <v>27</v>
      </c>
    </row>
    <row r="17" s="1" customFormat="1" ht="25" customHeight="1" spans="1:6">
      <c r="A17" s="24" t="s">
        <v>28</v>
      </c>
      <c r="B17" s="25" t="s">
        <v>29</v>
      </c>
      <c r="C17" s="19">
        <f>SUM(C18:C27)</f>
        <v>332.16</v>
      </c>
      <c r="D17" s="19">
        <v>289.09</v>
      </c>
      <c r="E17" s="20">
        <f t="shared" ref="E17:E33" si="1">D17-C17</f>
        <v>-43.07</v>
      </c>
      <c r="F17" s="26"/>
    </row>
    <row r="18" s="1" customFormat="1" ht="25" customHeight="1" spans="1:6">
      <c r="A18" s="12">
        <v>1</v>
      </c>
      <c r="B18" s="22" t="s">
        <v>30</v>
      </c>
      <c r="C18" s="14">
        <v>41.22</v>
      </c>
      <c r="D18" s="14">
        <v>40.12</v>
      </c>
      <c r="E18" s="15">
        <f t="shared" si="1"/>
        <v>-1.1</v>
      </c>
      <c r="F18" s="23" t="s">
        <v>31</v>
      </c>
    </row>
    <row r="19" ht="25" customHeight="1" spans="1:6">
      <c r="A19" s="27">
        <v>2</v>
      </c>
      <c r="B19" s="22" t="s">
        <v>32</v>
      </c>
      <c r="C19" s="14">
        <v>29.33</v>
      </c>
      <c r="D19" s="14">
        <v>29.33</v>
      </c>
      <c r="E19" s="15">
        <f t="shared" si="1"/>
        <v>0</v>
      </c>
      <c r="F19" s="23" t="s">
        <v>33</v>
      </c>
    </row>
    <row r="20" ht="25" customHeight="1" spans="1:6">
      <c r="A20" s="12">
        <v>3</v>
      </c>
      <c r="B20" s="22" t="s">
        <v>34</v>
      </c>
      <c r="C20" s="14">
        <v>25.87</v>
      </c>
      <c r="D20" s="14">
        <v>12.62</v>
      </c>
      <c r="E20" s="15">
        <f t="shared" si="1"/>
        <v>-13.25</v>
      </c>
      <c r="F20" s="23" t="s">
        <v>35</v>
      </c>
    </row>
    <row r="21" customFormat="1" ht="25" customHeight="1" spans="1:6">
      <c r="A21" s="27">
        <v>4</v>
      </c>
      <c r="B21" s="22" t="s">
        <v>36</v>
      </c>
      <c r="C21" s="14">
        <v>7.11</v>
      </c>
      <c r="D21" s="14">
        <v>7.19</v>
      </c>
      <c r="E21" s="15">
        <f t="shared" si="1"/>
        <v>0.08</v>
      </c>
      <c r="F21" s="23" t="s">
        <v>37</v>
      </c>
    </row>
    <row r="22" customFormat="1" ht="25" customHeight="1" spans="1:6">
      <c r="A22" s="12">
        <v>5</v>
      </c>
      <c r="B22" s="22" t="s">
        <v>38</v>
      </c>
      <c r="C22" s="14">
        <v>31.6</v>
      </c>
      <c r="D22" s="14">
        <v>30.79</v>
      </c>
      <c r="E22" s="15">
        <f t="shared" si="1"/>
        <v>-0.81</v>
      </c>
      <c r="F22" s="23" t="s">
        <v>39</v>
      </c>
    </row>
    <row r="23" customFormat="1" ht="25" customHeight="1" spans="1:6">
      <c r="A23" s="27">
        <v>6</v>
      </c>
      <c r="B23" s="22" t="s">
        <v>40</v>
      </c>
      <c r="C23" s="14">
        <v>2.08</v>
      </c>
      <c r="D23" s="14">
        <v>2.84</v>
      </c>
      <c r="E23" s="15">
        <f t="shared" si="1"/>
        <v>0.76</v>
      </c>
      <c r="F23" s="23" t="s">
        <v>41</v>
      </c>
    </row>
    <row r="24" customFormat="1" ht="25" customHeight="1" spans="1:6">
      <c r="A24" s="27">
        <v>7</v>
      </c>
      <c r="B24" s="22" t="s">
        <v>42</v>
      </c>
      <c r="C24" s="14">
        <v>6.96</v>
      </c>
      <c r="D24" s="14">
        <v>6.75</v>
      </c>
      <c r="E24" s="15">
        <f t="shared" si="1"/>
        <v>-0.21</v>
      </c>
      <c r="F24" s="23" t="s">
        <v>37</v>
      </c>
    </row>
    <row r="25" customFormat="1" ht="25" customHeight="1" spans="1:6">
      <c r="A25" s="27">
        <v>8</v>
      </c>
      <c r="B25" s="22" t="s">
        <v>43</v>
      </c>
      <c r="C25" s="14">
        <v>5.57</v>
      </c>
      <c r="D25" s="14">
        <v>9.45</v>
      </c>
      <c r="E25" s="15">
        <f t="shared" si="1"/>
        <v>3.88</v>
      </c>
      <c r="F25" s="23" t="s">
        <v>44</v>
      </c>
    </row>
    <row r="26" customFormat="1" ht="25" customHeight="1" spans="1:6">
      <c r="A26" s="27">
        <v>9</v>
      </c>
      <c r="B26" s="22" t="s">
        <v>45</v>
      </c>
      <c r="C26" s="14">
        <v>180</v>
      </c>
      <c r="D26" s="14">
        <v>150</v>
      </c>
      <c r="E26" s="15">
        <f t="shared" si="1"/>
        <v>-30</v>
      </c>
      <c r="F26" s="23" t="s">
        <v>46</v>
      </c>
    </row>
    <row r="27" s="2" customFormat="1" ht="25" customHeight="1" spans="1:6">
      <c r="A27" s="12">
        <v>10</v>
      </c>
      <c r="B27" s="22" t="s">
        <v>47</v>
      </c>
      <c r="C27" s="14">
        <v>2.42</v>
      </c>
      <c r="D27" s="14">
        <v>0</v>
      </c>
      <c r="E27" s="15">
        <f t="shared" si="1"/>
        <v>-2.42</v>
      </c>
      <c r="F27" s="23" t="s">
        <v>48</v>
      </c>
    </row>
    <row r="28" s="1" customFormat="1" ht="25" customHeight="1" spans="1:6">
      <c r="A28" s="24" t="s">
        <v>49</v>
      </c>
      <c r="B28" s="25" t="s">
        <v>50</v>
      </c>
      <c r="C28" s="19">
        <f>C29</f>
        <v>86.19</v>
      </c>
      <c r="D28" s="19">
        <v>81.92</v>
      </c>
      <c r="E28" s="20">
        <f t="shared" si="1"/>
        <v>-4.27</v>
      </c>
      <c r="F28" s="26"/>
    </row>
    <row r="29" customFormat="1" ht="25" customHeight="1" spans="1:6">
      <c r="A29" s="27">
        <v>1</v>
      </c>
      <c r="B29" s="22" t="s">
        <v>51</v>
      </c>
      <c r="C29" s="14">
        <f>(C17+C5)*0.05</f>
        <v>86.19</v>
      </c>
      <c r="D29" s="14">
        <v>81.92</v>
      </c>
      <c r="E29" s="15">
        <f t="shared" si="1"/>
        <v>-4.27</v>
      </c>
      <c r="F29" s="23" t="s">
        <v>52</v>
      </c>
    </row>
    <row r="30" s="1" customFormat="1" ht="25" customHeight="1" spans="1:6">
      <c r="A30" s="24" t="s">
        <v>53</v>
      </c>
      <c r="B30" s="25" t="s">
        <v>54</v>
      </c>
      <c r="C30" s="19">
        <f>C28+C17+C5</f>
        <v>1809.92</v>
      </c>
      <c r="D30" s="19">
        <f>D28+D17+D5</f>
        <v>1720.35</v>
      </c>
      <c r="E30" s="20">
        <f t="shared" si="1"/>
        <v>-89.57</v>
      </c>
      <c r="F30" s="26"/>
    </row>
    <row r="31" s="2" customFormat="1" ht="25" customHeight="1" spans="1:6">
      <c r="A31" s="28"/>
      <c r="B31" s="29"/>
      <c r="C31" s="30"/>
      <c r="D31" s="31"/>
      <c r="E31" s="32"/>
      <c r="F31" s="33"/>
    </row>
    <row r="32" ht="30" customHeight="1"/>
  </sheetData>
  <mergeCells count="4">
    <mergeCell ref="C3:E3"/>
    <mergeCell ref="A3:A4"/>
    <mergeCell ref="B3:B4"/>
    <mergeCell ref="A1:E2"/>
  </mergeCells>
  <pageMargins left="0.511805555555556" right="0.354166666666667" top="0.75" bottom="0.471527777777778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无邪</cp:lastModifiedBy>
  <dcterms:created xsi:type="dcterms:W3CDTF">2019-11-10T06:31:00Z</dcterms:created>
  <dcterms:modified xsi:type="dcterms:W3CDTF">2025-08-29T02:06:45Z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05D1D3CF6DC148C2B9885FE3B2AC113E</vt:lpwstr>
  </property>
</Properties>
</file>